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C:\Users\monika.bartosova\Documents\Rada\Jednání Rady\2018\9. jednání\"/>
    </mc:Choice>
  </mc:AlternateContent>
  <xr:revisionPtr revIDLastSave="0" documentId="10_ncr:8100000_{1B5C6087-E3F8-4BC4-88F8-53CB0936C28E}" xr6:coauthVersionLast="34" xr6:coauthVersionMax="34" xr10:uidLastSave="{00000000-0000-0000-0000-000000000000}"/>
  <bookViews>
    <workbookView xWindow="0" yWindow="0" windowWidth="20496" windowHeight="7776" xr2:uid="{00000000-000D-0000-FFFF-FFFF00000000}"/>
  </bookViews>
  <sheets>
    <sheet name="neperiodicke publikace" sheetId="2" r:id="rId1"/>
    <sheet name="HB" sheetId="3" r:id="rId2"/>
    <sheet name="JarK" sheetId="4" r:id="rId3"/>
    <sheet name="LD" sheetId="5" r:id="rId4"/>
    <sheet name="PV" sheetId="6" r:id="rId5"/>
    <sheet name="ZK" sheetId="7" r:id="rId6"/>
  </sheets>
  <definedNames>
    <definedName name="_xlnm.Print_Area" localSheetId="0">'neperiodicke publikace'!$A$1:$Z$24</definedName>
  </definedNames>
  <calcPr calcId="162913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7" l="1"/>
  <c r="D16" i="7"/>
  <c r="Q15" i="7"/>
  <c r="Q14" i="7"/>
  <c r="E16" i="6"/>
  <c r="D16" i="6"/>
  <c r="Q15" i="6"/>
  <c r="Q14" i="6"/>
  <c r="E16" i="5"/>
  <c r="D16" i="5"/>
  <c r="Q15" i="5"/>
  <c r="Q14" i="5"/>
  <c r="E16" i="4"/>
  <c r="D16" i="4"/>
  <c r="Q15" i="4"/>
  <c r="Q14" i="4"/>
  <c r="Z17" i="2"/>
  <c r="Z16" i="2"/>
  <c r="E16" i="3"/>
  <c r="D16" i="3"/>
  <c r="Q15" i="3"/>
  <c r="Q14" i="3"/>
  <c r="E18" i="2" l="1"/>
  <c r="D18" i="2"/>
  <c r="Q17" i="2" l="1"/>
  <c r="R18" i="2" l="1"/>
  <c r="R19" i="2" s="1"/>
  <c r="Q16" i="2" l="1"/>
</calcChain>
</file>

<file path=xl/sharedStrings.xml><?xml version="1.0" encoding="utf-8"?>
<sst xmlns="http://schemas.openxmlformats.org/spreadsheetml/2006/main" count="343" uniqueCount="60">
  <si>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</si>
  <si>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</si>
  <si>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</si>
  <si>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</si>
  <si>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</si>
  <si>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</si>
  <si>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</si>
  <si>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</si>
  <si>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</si>
  <si>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</si>
  <si>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</si>
  <si>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</si>
  <si>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</si>
  <si>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</si>
  <si>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</si>
  <si>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max. podíl dotace na celkových nákladech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</si>
  <si>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</si>
  <si>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</si>
  <si>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</si>
  <si>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</si>
  <si>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</si>
  <si>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</si>
  <si>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</si>
  <si>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</si>
  <si>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</si>
  <si>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</si>
  <si>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</si>
  <si>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</si>
  <si>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</si>
  <si>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expert: první losované pořadí</t>
  </si>
  <si>
    <t>expert: druhé losované pořadí</t>
  </si>
  <si>
    <t>Distribuční a marketingová strategie</t>
  </si>
  <si>
    <r>
      <rPr>
        <b/>
        <sz val="11"/>
        <color theme="1"/>
        <rFont val="Calibri"/>
        <family val="2"/>
        <charset val="238"/>
        <scheme val="minor"/>
      </rPr>
      <t>Forma podpory:</t>
    </r>
    <r>
      <rPr>
        <sz val="11"/>
        <color theme="1"/>
        <rFont val="Calibri"/>
        <family val="2"/>
        <charset val="238"/>
        <scheme val="minor"/>
      </rPr>
      <t xml:space="preserve"> dotace</t>
    </r>
  </si>
  <si>
    <r>
      <t xml:space="preserve">Dotační okruh: </t>
    </r>
    <r>
      <rPr>
        <sz val="11"/>
        <color theme="1"/>
        <rFont val="Calibri"/>
        <family val="2"/>
        <charset val="238"/>
        <scheme val="minor"/>
      </rPr>
      <t>6. publikační činnost v oblasti kinematografie a činnost v oblasti filmové vědy</t>
    </r>
  </si>
  <si>
    <r>
      <t>Lhůta pro podávání žádostí:</t>
    </r>
    <r>
      <rPr>
        <sz val="11"/>
        <color theme="1"/>
        <rFont val="Calibri"/>
        <family val="2"/>
        <charset val="238"/>
        <scheme val="minor"/>
      </rPr>
      <t xml:space="preserve"> 28.2.2018 - 28.3.2018</t>
    </r>
  </si>
  <si>
    <t>Finanční alokace: 1 000 000 Kč</t>
  </si>
  <si>
    <t>Neperiodické publikace vydané v roce 2018-2019</t>
  </si>
  <si>
    <r>
      <t>Evidenční číslo výzvy:</t>
    </r>
    <r>
      <rPr>
        <sz val="11"/>
        <color theme="1"/>
        <rFont val="Calibri"/>
        <family val="2"/>
        <charset val="238"/>
        <scheme val="minor"/>
      </rPr>
      <t xml:space="preserve"> 2018-6-2-6</t>
    </r>
  </si>
  <si>
    <r>
      <t>Lhůta pro dokončení projektu:</t>
    </r>
    <r>
      <rPr>
        <sz val="11"/>
        <color theme="1"/>
        <rFont val="Calibri"/>
        <family val="2"/>
        <charset val="238"/>
        <scheme val="minor"/>
      </rPr>
      <t xml:space="preserve"> dle žádosti, nejpozději do 30. června 2020</t>
    </r>
  </si>
  <si>
    <t>1. podpora odborné i popularizační publikační činnosti</t>
  </si>
  <si>
    <t>2. podpora rozvoje oboru filmové vědy a audiovizuálních studií</t>
  </si>
  <si>
    <t>3. podpora rozvoje kinematografie prostřednictvím kvalifikované reflexe</t>
  </si>
  <si>
    <t xml:space="preserve">Podpora kinematografie je určena pro projekty zaměřené na vydávání odborných 
</t>
  </si>
  <si>
    <t>a populárněvědeckých neperiodických publikací v roce 2018-2019.</t>
  </si>
  <si>
    <t xml:space="preserve">Odborná kvalita projektu </t>
  </si>
  <si>
    <t>2437/2018</t>
  </si>
  <si>
    <t>2440/2018</t>
  </si>
  <si>
    <t>Jason Mittell: Komplexní televize: Poetika současného televizního vyprávění</t>
  </si>
  <si>
    <t>Army Film and the Avant Garde autorky Alice Lovejoy - překlad a vydání publikace v českém jazyce</t>
  </si>
  <si>
    <t>Mgr. Filip Tomáš, Ph.D.</t>
  </si>
  <si>
    <t>Národní filmový archiv</t>
  </si>
  <si>
    <t>Slováková, Andrea</t>
  </si>
  <si>
    <t>Bernard, Jan</t>
  </si>
  <si>
    <t>Baslarová, Iva</t>
  </si>
  <si>
    <t>Korda, Jakub</t>
  </si>
  <si>
    <t>ano</t>
  </si>
  <si>
    <t>dotace</t>
  </si>
  <si>
    <t>80%</t>
  </si>
  <si>
    <t>85%</t>
  </si>
  <si>
    <t>Projekty v této výzvě budou na základě usnesení Rady č. 202/2018 hrazeny ze státní dotace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</si>
</sst>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č_-;\-* #,##0.00\ _K_č_-;_-* &quot;-&quot;??\ _K_č_-;_-@_-"/>
    <numFmt numFmtId="164" formatCode="_-* #,##0\ _K_č_-;\-* #,##0\ _K_č_-;_-* &quot;-&quot;??\ _K_č_-;_-@_-"/>
  </numFmts>
  <fonts count="8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rgb="FFB4B4B4"/>
      </left>
      <right/>
      <top style="thin">
        <color rgb="FFB4B4B4"/>
      </top>
      <bottom/>
      <diagonal/>
    </border>
    <border>
      <left/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/>
      <top/>
      <bottom style="thin">
        <color rgb="FFB4B4B4"/>
      </bottom>
      <diagonal/>
    </border>
    <border>
      <left/>
      <right style="thin">
        <color rgb="FFB4B4B4"/>
      </right>
      <top/>
      <bottom style="thin">
        <color rgb="FFB4B4B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9">
    <xf numFmtId="0" fontId="0" fillId="0" borderId="0" xfId="0"/>
    <xf numFmtId="0" fontId="3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2" fontId="4" fillId="2" borderId="0" xfId="0" applyNumberFormat="1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2" fontId="4" fillId="2" borderId="1" xfId="0" applyNumberFormat="1" applyFont="1" applyFill="1" applyBorder="1" applyAlignment="1" applyProtection="1">
      <alignment horizontal="left" vertical="top"/>
    </xf>
    <xf numFmtId="2" fontId="4" fillId="2" borderId="1" xfId="0" applyNumberFormat="1" applyFont="1" applyFill="1" applyBorder="1" applyAlignment="1">
      <alignment horizontal="left" vertical="top"/>
    </xf>
    <xf numFmtId="3" fontId="4" fillId="2" borderId="0" xfId="0" applyNumberFormat="1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0" fillId="2" borderId="0" xfId="0" applyFont="1" applyFill="1" applyBorder="1" applyAlignment="1">
      <alignment horizontal="left" vertical="top"/>
    </xf>
    <xf numFmtId="0" fontId="5" fillId="2" borderId="4" xfId="0" applyFont="1" applyFill="1" applyBorder="1" applyAlignment="1">
      <alignment horizontal="left" vertical="top" wrapText="1"/>
    </xf>
    <xf numFmtId="2" fontId="5" fillId="2" borderId="4" xfId="0" applyNumberFormat="1" applyFont="1" applyFill="1" applyBorder="1" applyAlignment="1">
      <alignment horizontal="left" vertical="top" wrapText="1"/>
    </xf>
    <xf numFmtId="1" fontId="4" fillId="2" borderId="3" xfId="0" applyNumberFormat="1" applyFont="1" applyFill="1" applyBorder="1" applyAlignment="1">
      <alignment horizontal="left" vertical="top"/>
    </xf>
    <xf numFmtId="0" fontId="6" fillId="0" borderId="11" xfId="0" applyFont="1" applyFill="1" applyBorder="1" applyAlignment="1"/>
    <xf numFmtId="3" fontId="6" fillId="0" borderId="11" xfId="0" applyNumberFormat="1" applyFont="1" applyFill="1" applyBorder="1" applyAlignment="1">
      <alignment horizontal="right"/>
    </xf>
    <xf numFmtId="3" fontId="6" fillId="0" borderId="11" xfId="0" applyNumberFormat="1" applyFont="1" applyFill="1" applyBorder="1" applyAlignment="1"/>
    <xf numFmtId="0" fontId="4" fillId="0" borderId="11" xfId="0" applyFont="1" applyFill="1" applyBorder="1" applyAlignment="1">
      <alignment horizontal="left" vertical="top" wrapText="1"/>
    </xf>
    <xf numFmtId="1" fontId="4" fillId="0" borderId="11" xfId="0" applyNumberFormat="1" applyFont="1" applyFill="1" applyBorder="1" applyAlignment="1">
      <alignment horizontal="left" vertical="top"/>
    </xf>
    <xf numFmtId="0" fontId="6" fillId="0" borderId="11" xfId="0" applyFont="1" applyFill="1" applyBorder="1" applyAlignment="1">
      <alignment horizontal="center"/>
    </xf>
    <xf numFmtId="9" fontId="6" fillId="0" borderId="1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2" fontId="5" fillId="2" borderId="4" xfId="0" applyNumberFormat="1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49" fontId="4" fillId="2" borderId="2" xfId="0" applyNumberFormat="1" applyFont="1" applyFill="1" applyBorder="1" applyAlignment="1">
      <alignment horizontal="center" vertical="top"/>
    </xf>
    <xf numFmtId="49" fontId="4" fillId="0" borderId="11" xfId="0" applyNumberFormat="1" applyFont="1" applyFill="1" applyBorder="1" applyAlignment="1">
      <alignment horizontal="center" vertical="top"/>
    </xf>
    <xf numFmtId="14" fontId="6" fillId="0" borderId="11" xfId="0" applyNumberFormat="1" applyFont="1" applyFill="1" applyBorder="1" applyAlignment="1">
      <alignment horizontal="center"/>
    </xf>
    <xf numFmtId="9" fontId="4" fillId="0" borderId="11" xfId="0" applyNumberFormat="1" applyFont="1" applyFill="1" applyBorder="1" applyAlignment="1">
      <alignment horizontal="center" vertical="top"/>
    </xf>
    <xf numFmtId="164" fontId="4" fillId="2" borderId="1" xfId="1" applyNumberFormat="1" applyFont="1" applyFill="1" applyBorder="1" applyAlignment="1">
      <alignment horizontal="left" vertical="top"/>
    </xf>
    <xf numFmtId="164" fontId="4" fillId="2" borderId="0" xfId="1" applyNumberFormat="1" applyFont="1" applyFill="1" applyBorder="1" applyAlignment="1">
      <alignment horizontal="left" vertical="top"/>
    </xf>
    <xf numFmtId="14" fontId="5" fillId="2" borderId="4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top" wrapText="1"/>
    </xf>
    <xf numFmtId="0" fontId="5" fillId="2" borderId="6" xfId="0" applyFont="1" applyFill="1" applyBorder="1" applyAlignment="1">
      <alignment horizontal="left" vertical="top" wrapText="1"/>
    </xf>
    <xf numFmtId="2" fontId="5" fillId="2" borderId="4" xfId="0" applyNumberFormat="1" applyFont="1" applyFill="1" applyBorder="1" applyAlignment="1">
      <alignment horizontal="left" vertical="top" wrapText="1"/>
    </xf>
    <xf numFmtId="2" fontId="5" fillId="2" borderId="6" xfId="0" applyNumberFormat="1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N19"/>
  <sheetViews>
    <sheetView tabSelected="1" zoomScale="80" zoomScaleNormal="80" workbookViewId="0">
      <selection activeCell="I16" sqref="I16"/>
    </sheetView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8" width="14.44140625" style="2" customWidth="1"/>
    <col min="19" max="19" width="15" style="2" customWidth="1"/>
    <col min="20" max="20" width="10.33203125" style="2" customWidth="1"/>
    <col min="21" max="22" width="9.33203125" style="2" customWidth="1"/>
    <col min="23" max="23" width="10.33203125" style="2" customWidth="1"/>
    <col min="24" max="25" width="15.6640625" style="2" customWidth="1"/>
    <col min="26" max="26" width="15" style="2" customWidth="1"/>
    <col min="27" max="16384" width="9.109375" style="2"/>
  </cols>
  <sheetData>
    <row r="1" spans="1:92" ht="38.25" customHeight="1" x14ac:dyDescent="0.3">
      <c r="A1" s="1" t="s">
        <v>36</v>
      </c>
    </row>
    <row r="2" spans="1:92" ht="14.4" x14ac:dyDescent="0.3">
      <c r="A2" s="11" t="s">
        <v>37</v>
      </c>
      <c r="D2" s="4" t="s">
        <v>22</v>
      </c>
    </row>
    <row r="3" spans="1:92" ht="14.4" x14ac:dyDescent="0.3">
      <c r="A3" s="11" t="s">
        <v>33</v>
      </c>
      <c r="D3" s="2" t="s">
        <v>39</v>
      </c>
    </row>
    <row r="4" spans="1:92" ht="14.4" x14ac:dyDescent="0.3">
      <c r="A4" s="11" t="s">
        <v>34</v>
      </c>
      <c r="D4" s="2" t="s">
        <v>40</v>
      </c>
    </row>
    <row r="5" spans="1:92" ht="12.6" x14ac:dyDescent="0.3">
      <c r="A5" s="11" t="s">
        <v>35</v>
      </c>
      <c r="D5" s="2" t="s">
        <v>41</v>
      </c>
    </row>
    <row r="6" spans="1:92" ht="12.6" customHeight="1" x14ac:dyDescent="0.3">
      <c r="A6" s="35" t="s">
        <v>38</v>
      </c>
      <c r="B6" s="35"/>
      <c r="C6" s="35"/>
    </row>
    <row r="7" spans="1:92" ht="12.6" x14ac:dyDescent="0.3">
      <c r="D7" s="11" t="s">
        <v>23</v>
      </c>
    </row>
    <row r="8" spans="1:92" ht="12.6" customHeight="1" x14ac:dyDescent="0.3">
      <c r="A8" s="12" t="s">
        <v>32</v>
      </c>
      <c r="D8" s="47" t="s">
        <v>42</v>
      </c>
      <c r="E8" s="47"/>
      <c r="F8" s="47"/>
      <c r="G8" s="47"/>
      <c r="H8" s="47"/>
      <c r="I8" s="47"/>
    </row>
    <row r="9" spans="1:92" ht="12.6" customHeight="1" x14ac:dyDescent="0.3">
      <c r="D9" s="47" t="s">
        <v>43</v>
      </c>
      <c r="E9" s="47"/>
      <c r="F9" s="47"/>
      <c r="G9" s="47"/>
      <c r="H9" s="47"/>
      <c r="I9" s="47"/>
      <c r="J9" s="47"/>
    </row>
    <row r="10" spans="1:92" ht="12.6" customHeight="1" x14ac:dyDescent="0.3">
      <c r="D10" s="26"/>
      <c r="E10" s="26"/>
      <c r="F10" s="26"/>
      <c r="G10" s="26"/>
      <c r="H10" s="26"/>
      <c r="I10" s="26"/>
      <c r="J10" s="26"/>
    </row>
    <row r="11" spans="1:92" ht="12.6" x14ac:dyDescent="0.3">
      <c r="A11" s="4"/>
      <c r="D11" s="2" t="s">
        <v>59</v>
      </c>
    </row>
    <row r="12" spans="1:92" ht="12.6" x14ac:dyDescent="0.3">
      <c r="A12" s="4"/>
    </row>
    <row r="13" spans="1:92" ht="26.4" customHeight="1" x14ac:dyDescent="0.3">
      <c r="A13" s="36" t="s">
        <v>0</v>
      </c>
      <c r="B13" s="36" t="s">
        <v>1</v>
      </c>
      <c r="C13" s="36" t="s">
        <v>17</v>
      </c>
      <c r="D13" s="36" t="s">
        <v>13</v>
      </c>
      <c r="E13" s="41" t="s">
        <v>2</v>
      </c>
      <c r="F13" s="43" t="s">
        <v>29</v>
      </c>
      <c r="G13" s="44"/>
      <c r="H13" s="43" t="s">
        <v>30</v>
      </c>
      <c r="I13" s="44"/>
      <c r="J13" s="48" t="s">
        <v>44</v>
      </c>
      <c r="K13" s="36" t="s">
        <v>14</v>
      </c>
      <c r="L13" s="36" t="s">
        <v>16</v>
      </c>
      <c r="M13" s="36" t="s">
        <v>27</v>
      </c>
      <c r="N13" s="36" t="s">
        <v>28</v>
      </c>
      <c r="O13" s="36" t="s">
        <v>31</v>
      </c>
      <c r="P13" s="36" t="s">
        <v>3</v>
      </c>
      <c r="Q13" s="36" t="s">
        <v>4</v>
      </c>
      <c r="R13" s="36" t="s">
        <v>5</v>
      </c>
      <c r="S13" s="36" t="s">
        <v>6</v>
      </c>
      <c r="T13" s="36" t="s">
        <v>7</v>
      </c>
      <c r="U13" s="36" t="s">
        <v>8</v>
      </c>
      <c r="V13" s="36" t="s">
        <v>9</v>
      </c>
      <c r="W13" s="36" t="s">
        <v>10</v>
      </c>
      <c r="X13" s="36" t="s">
        <v>11</v>
      </c>
      <c r="Y13" s="36" t="s">
        <v>12</v>
      </c>
      <c r="Z13" s="38" t="s">
        <v>15</v>
      </c>
    </row>
    <row r="14" spans="1:92" ht="59.4" customHeight="1" x14ac:dyDescent="0.3">
      <c r="A14" s="40"/>
      <c r="B14" s="40"/>
      <c r="C14" s="40"/>
      <c r="D14" s="40"/>
      <c r="E14" s="42"/>
      <c r="F14" s="45"/>
      <c r="G14" s="46"/>
      <c r="H14" s="45"/>
      <c r="I14" s="46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9"/>
    </row>
    <row r="15" spans="1:92" ht="28.95" customHeight="1" x14ac:dyDescent="0.3">
      <c r="A15" s="40"/>
      <c r="B15" s="40"/>
      <c r="C15" s="40"/>
      <c r="D15" s="40"/>
      <c r="E15" s="42"/>
      <c r="F15" s="14" t="s">
        <v>24</v>
      </c>
      <c r="G15" s="13" t="s">
        <v>25</v>
      </c>
      <c r="H15" s="13" t="s">
        <v>24</v>
      </c>
      <c r="I15" s="5" t="s">
        <v>25</v>
      </c>
      <c r="J15" s="5" t="s">
        <v>26</v>
      </c>
      <c r="K15" s="5" t="s">
        <v>19</v>
      </c>
      <c r="L15" s="5" t="s">
        <v>19</v>
      </c>
      <c r="M15" s="5" t="s">
        <v>20</v>
      </c>
      <c r="N15" s="5" t="s">
        <v>21</v>
      </c>
      <c r="O15" s="5" t="s">
        <v>21</v>
      </c>
      <c r="P15" s="5" t="s">
        <v>20</v>
      </c>
      <c r="Q15" s="5"/>
      <c r="R15" s="5"/>
      <c r="S15" s="5"/>
      <c r="T15" s="6"/>
      <c r="U15" s="6"/>
      <c r="V15" s="6"/>
      <c r="W15" s="6"/>
      <c r="X15" s="6"/>
      <c r="Y15" s="34"/>
      <c r="Z15" s="13"/>
    </row>
    <row r="16" spans="1:92" s="7" customFormat="1" ht="12.75" customHeight="1" x14ac:dyDescent="0.2">
      <c r="A16" s="16" t="s">
        <v>45</v>
      </c>
      <c r="B16" s="16" t="s">
        <v>49</v>
      </c>
      <c r="C16" s="16" t="s">
        <v>47</v>
      </c>
      <c r="D16" s="17">
        <v>572924</v>
      </c>
      <c r="E16" s="18">
        <v>300000</v>
      </c>
      <c r="F16" s="16" t="s">
        <v>51</v>
      </c>
      <c r="G16" s="19" t="s">
        <v>55</v>
      </c>
      <c r="H16" s="16" t="s">
        <v>53</v>
      </c>
      <c r="I16" s="27" t="s">
        <v>55</v>
      </c>
      <c r="J16" s="8">
        <v>32.799999999999997</v>
      </c>
      <c r="K16" s="8">
        <v>11.4</v>
      </c>
      <c r="L16" s="8">
        <v>11.4</v>
      </c>
      <c r="M16" s="8">
        <v>4.8</v>
      </c>
      <c r="N16" s="8">
        <v>7.2</v>
      </c>
      <c r="O16" s="8">
        <v>8.8000000000000007</v>
      </c>
      <c r="P16" s="8">
        <v>3.2</v>
      </c>
      <c r="Q16" s="9">
        <f>SUM(J16:P16)</f>
        <v>79.599999999999994</v>
      </c>
      <c r="R16" s="32">
        <v>300000</v>
      </c>
      <c r="S16" s="28" t="s">
        <v>56</v>
      </c>
      <c r="T16" s="21" t="s">
        <v>55</v>
      </c>
      <c r="U16" s="29" t="s">
        <v>55</v>
      </c>
      <c r="V16" s="22">
        <v>0.52</v>
      </c>
      <c r="W16" s="29" t="s">
        <v>57</v>
      </c>
      <c r="X16" s="30">
        <v>43434</v>
      </c>
      <c r="Y16" s="30">
        <v>43434</v>
      </c>
      <c r="Z16" s="31">
        <f>R16/(0.7*D16)</f>
        <v>0.74804237310957222</v>
      </c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</row>
    <row r="17" spans="1:92" s="7" customFormat="1" ht="12.75" customHeight="1" x14ac:dyDescent="0.2">
      <c r="A17" s="16" t="s">
        <v>46</v>
      </c>
      <c r="B17" s="16" t="s">
        <v>50</v>
      </c>
      <c r="C17" s="16" t="s">
        <v>48</v>
      </c>
      <c r="D17" s="18">
        <v>550000</v>
      </c>
      <c r="E17" s="18">
        <v>451582</v>
      </c>
      <c r="F17" s="16" t="s">
        <v>52</v>
      </c>
      <c r="G17" s="20" t="s">
        <v>55</v>
      </c>
      <c r="H17" s="16" t="s">
        <v>54</v>
      </c>
      <c r="I17" s="15" t="s">
        <v>55</v>
      </c>
      <c r="J17" s="8">
        <v>31.2</v>
      </c>
      <c r="K17" s="8">
        <v>12.2</v>
      </c>
      <c r="L17" s="8">
        <v>11.4</v>
      </c>
      <c r="M17" s="8">
        <v>3.8</v>
      </c>
      <c r="N17" s="8">
        <v>5.4</v>
      </c>
      <c r="O17" s="8">
        <v>7.2</v>
      </c>
      <c r="P17" s="8">
        <v>5</v>
      </c>
      <c r="Q17" s="9">
        <f t="shared" ref="Q17" si="0">SUM(J17:P17)</f>
        <v>76.199999999999989</v>
      </c>
      <c r="R17" s="32">
        <v>300000</v>
      </c>
      <c r="S17" s="28" t="s">
        <v>56</v>
      </c>
      <c r="T17" s="21" t="s">
        <v>55</v>
      </c>
      <c r="U17" s="29" t="s">
        <v>55</v>
      </c>
      <c r="V17" s="22">
        <v>0.82</v>
      </c>
      <c r="W17" s="29" t="s">
        <v>58</v>
      </c>
      <c r="X17" s="30">
        <v>43889</v>
      </c>
      <c r="Y17" s="30">
        <v>43889</v>
      </c>
      <c r="Z17" s="31">
        <f>R17/(0.7*D17)</f>
        <v>0.77922077922077926</v>
      </c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</row>
    <row r="18" spans="1:92" x14ac:dyDescent="0.3">
      <c r="D18" s="10">
        <f>SUM(D16:D17)</f>
        <v>1122924</v>
      </c>
      <c r="E18" s="10">
        <f>SUM(E16:E17)</f>
        <v>751582</v>
      </c>
      <c r="F18" s="10"/>
      <c r="R18" s="33">
        <f>SUM(R16:R17)</f>
        <v>600000</v>
      </c>
    </row>
    <row r="19" spans="1:92" x14ac:dyDescent="0.3">
      <c r="E19" s="10"/>
      <c r="F19" s="10"/>
      <c r="G19" s="10"/>
      <c r="H19" s="10"/>
      <c r="Q19" s="2" t="s">
        <v>18</v>
      </c>
      <c r="R19" s="33">
        <f>1000000-R18</f>
        <v>400000</v>
      </c>
    </row>
  </sheetData>
  <sortState ref="A13:BV24">
    <sortCondition ref="A13"/>
  </sortState>
  <mergeCells count="27">
    <mergeCell ref="L13:L14"/>
    <mergeCell ref="V13:V14"/>
    <mergeCell ref="M13:M14"/>
    <mergeCell ref="N13:N14"/>
    <mergeCell ref="O13:O14"/>
    <mergeCell ref="P13:P14"/>
    <mergeCell ref="Q13:Q14"/>
    <mergeCell ref="R13:R14"/>
    <mergeCell ref="S13:S14"/>
    <mergeCell ref="T13:T14"/>
    <mergeCell ref="U13:U14"/>
    <mergeCell ref="A6:C6"/>
    <mergeCell ref="W13:W14"/>
    <mergeCell ref="X13:X14"/>
    <mergeCell ref="Y13:Y14"/>
    <mergeCell ref="Z13:Z14"/>
    <mergeCell ref="A13:A15"/>
    <mergeCell ref="B13:B15"/>
    <mergeCell ref="C13:C15"/>
    <mergeCell ref="D13:D15"/>
    <mergeCell ref="E13:E15"/>
    <mergeCell ref="F13:G14"/>
    <mergeCell ref="H13:I14"/>
    <mergeCell ref="D9:J9"/>
    <mergeCell ref="D8:I8"/>
    <mergeCell ref="J13:J14"/>
    <mergeCell ref="K13:K14"/>
  </mergeCells>
  <dataValidations count="4">
    <dataValidation type="decimal" operator="lessThanOrEqual" allowBlank="1" showInputMessage="1" showErrorMessage="1" error="max. 40" sqref="J16:J17" xr:uid="{00000000-0002-0000-0000-000000000000}">
      <formula1>40</formula1>
    </dataValidation>
    <dataValidation type="decimal" operator="lessThanOrEqual" allowBlank="1" showInputMessage="1" showErrorMessage="1" error="max. 15" sqref="K16:L17" xr:uid="{00000000-0002-0000-0000-000001000000}">
      <formula1>15</formula1>
    </dataValidation>
    <dataValidation type="decimal" operator="lessThanOrEqual" allowBlank="1" showInputMessage="1" showErrorMessage="1" error="max. 10" sqref="N16:O17" xr:uid="{00000000-0002-0000-0000-000002000000}">
      <formula1>10</formula1>
    </dataValidation>
    <dataValidation type="decimal" operator="lessThanOrEqual" allowBlank="1" showInputMessage="1" showErrorMessage="1" error="max. 5" sqref="M16:M17 P16:P17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811D2-0152-4D95-AED9-F689FDAD3390}">
  <dimension ref="A1:BV17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74" ht="38.25" customHeight="1" x14ac:dyDescent="0.3">
      <c r="A1" s="1" t="s">
        <v>36</v>
      </c>
    </row>
    <row r="2" spans="1:74" ht="14.4" x14ac:dyDescent="0.3">
      <c r="A2" s="11" t="s">
        <v>37</v>
      </c>
      <c r="D2" s="4" t="s">
        <v>22</v>
      </c>
    </row>
    <row r="3" spans="1:74" ht="14.4" x14ac:dyDescent="0.3">
      <c r="A3" s="11" t="s">
        <v>33</v>
      </c>
      <c r="D3" s="2" t="s">
        <v>39</v>
      </c>
    </row>
    <row r="4" spans="1:74" ht="14.4" x14ac:dyDescent="0.3">
      <c r="A4" s="11" t="s">
        <v>34</v>
      </c>
      <c r="D4" s="2" t="s">
        <v>40</v>
      </c>
    </row>
    <row r="5" spans="1:74" ht="12.6" x14ac:dyDescent="0.3">
      <c r="A5" s="11" t="s">
        <v>35</v>
      </c>
      <c r="D5" s="2" t="s">
        <v>41</v>
      </c>
    </row>
    <row r="6" spans="1:74" ht="12.6" customHeight="1" x14ac:dyDescent="0.3">
      <c r="A6" s="35" t="s">
        <v>38</v>
      </c>
      <c r="B6" s="35"/>
      <c r="C6" s="35"/>
    </row>
    <row r="7" spans="1:74" ht="12.6" x14ac:dyDescent="0.3">
      <c r="D7" s="11" t="s">
        <v>23</v>
      </c>
    </row>
    <row r="8" spans="1:74" ht="12.6" customHeight="1" x14ac:dyDescent="0.3">
      <c r="A8" s="12" t="s">
        <v>32</v>
      </c>
      <c r="D8" s="47" t="s">
        <v>42</v>
      </c>
      <c r="E8" s="47"/>
      <c r="F8" s="47"/>
      <c r="G8" s="47"/>
      <c r="H8" s="47"/>
      <c r="I8" s="47"/>
    </row>
    <row r="9" spans="1:74" ht="12.6" customHeight="1" x14ac:dyDescent="0.3">
      <c r="D9" s="47" t="s">
        <v>43</v>
      </c>
      <c r="E9" s="47"/>
      <c r="F9" s="47"/>
      <c r="G9" s="47"/>
      <c r="H9" s="47"/>
      <c r="I9" s="47"/>
      <c r="J9" s="47"/>
    </row>
    <row r="10" spans="1:74" ht="12.6" x14ac:dyDescent="0.3">
      <c r="A10" s="4"/>
    </row>
    <row r="11" spans="1:74" ht="26.4" customHeight="1" x14ac:dyDescent="0.3">
      <c r="A11" s="36" t="s">
        <v>0</v>
      </c>
      <c r="B11" s="36" t="s">
        <v>1</v>
      </c>
      <c r="C11" s="36" t="s">
        <v>17</v>
      </c>
      <c r="D11" s="36" t="s">
        <v>13</v>
      </c>
      <c r="E11" s="41" t="s">
        <v>2</v>
      </c>
      <c r="F11" s="43" t="s">
        <v>29</v>
      </c>
      <c r="G11" s="44"/>
      <c r="H11" s="43" t="s">
        <v>30</v>
      </c>
      <c r="I11" s="44"/>
      <c r="J11" s="48" t="s">
        <v>44</v>
      </c>
      <c r="K11" s="36" t="s">
        <v>14</v>
      </c>
      <c r="L11" s="36" t="s">
        <v>16</v>
      </c>
      <c r="M11" s="36" t="s">
        <v>27</v>
      </c>
      <c r="N11" s="36" t="s">
        <v>28</v>
      </c>
      <c r="O11" s="36" t="s">
        <v>31</v>
      </c>
      <c r="P11" s="36" t="s">
        <v>3</v>
      </c>
      <c r="Q11" s="36" t="s">
        <v>4</v>
      </c>
    </row>
    <row r="12" spans="1:74" ht="59.4" customHeight="1" x14ac:dyDescent="0.3">
      <c r="A12" s="40"/>
      <c r="B12" s="40"/>
      <c r="C12" s="40"/>
      <c r="D12" s="40"/>
      <c r="E12" s="42"/>
      <c r="F12" s="45"/>
      <c r="G12" s="46"/>
      <c r="H12" s="45"/>
      <c r="I12" s="46"/>
      <c r="J12" s="37"/>
      <c r="K12" s="37"/>
      <c r="L12" s="37"/>
      <c r="M12" s="37"/>
      <c r="N12" s="37"/>
      <c r="O12" s="37"/>
      <c r="P12" s="37"/>
      <c r="Q12" s="37"/>
    </row>
    <row r="13" spans="1:74" ht="28.95" customHeight="1" x14ac:dyDescent="0.3">
      <c r="A13" s="40"/>
      <c r="B13" s="40"/>
      <c r="C13" s="40"/>
      <c r="D13" s="40"/>
      <c r="E13" s="42"/>
      <c r="F13" s="25" t="s">
        <v>24</v>
      </c>
      <c r="G13" s="24" t="s">
        <v>25</v>
      </c>
      <c r="H13" s="24" t="s">
        <v>24</v>
      </c>
      <c r="I13" s="23" t="s">
        <v>25</v>
      </c>
      <c r="J13" s="23" t="s">
        <v>26</v>
      </c>
      <c r="K13" s="23" t="s">
        <v>19</v>
      </c>
      <c r="L13" s="23" t="s">
        <v>19</v>
      </c>
      <c r="M13" s="23" t="s">
        <v>20</v>
      </c>
      <c r="N13" s="23" t="s">
        <v>21</v>
      </c>
      <c r="O13" s="23" t="s">
        <v>21</v>
      </c>
      <c r="P13" s="23" t="s">
        <v>20</v>
      </c>
      <c r="Q13" s="23"/>
    </row>
    <row r="14" spans="1:74" s="7" customFormat="1" ht="12.75" customHeight="1" x14ac:dyDescent="0.2">
      <c r="A14" s="16" t="s">
        <v>45</v>
      </c>
      <c r="B14" s="16" t="s">
        <v>49</v>
      </c>
      <c r="C14" s="16" t="s">
        <v>47</v>
      </c>
      <c r="D14" s="17">
        <v>572924</v>
      </c>
      <c r="E14" s="18">
        <v>300000</v>
      </c>
      <c r="F14" s="16" t="s">
        <v>51</v>
      </c>
      <c r="G14" s="19" t="s">
        <v>55</v>
      </c>
      <c r="H14" s="16" t="s">
        <v>53</v>
      </c>
      <c r="I14" s="27" t="s">
        <v>55</v>
      </c>
      <c r="J14" s="8">
        <v>35</v>
      </c>
      <c r="K14" s="8">
        <v>11</v>
      </c>
      <c r="L14" s="8">
        <v>11</v>
      </c>
      <c r="M14" s="8">
        <v>5</v>
      </c>
      <c r="N14" s="8">
        <v>5</v>
      </c>
      <c r="O14" s="8">
        <v>8</v>
      </c>
      <c r="P14" s="8">
        <v>4</v>
      </c>
      <c r="Q14" s="9">
        <f>SUM(J14:P14)</f>
        <v>79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1:74" s="7" customFormat="1" ht="12.75" customHeight="1" x14ac:dyDescent="0.2">
      <c r="A15" s="16" t="s">
        <v>46</v>
      </c>
      <c r="B15" s="16" t="s">
        <v>50</v>
      </c>
      <c r="C15" s="16" t="s">
        <v>48</v>
      </c>
      <c r="D15" s="18">
        <v>550000</v>
      </c>
      <c r="E15" s="18">
        <v>451582</v>
      </c>
      <c r="F15" s="16" t="s">
        <v>52</v>
      </c>
      <c r="G15" s="20" t="s">
        <v>55</v>
      </c>
      <c r="H15" s="16" t="s">
        <v>54</v>
      </c>
      <c r="I15" s="15" t="s">
        <v>55</v>
      </c>
      <c r="J15" s="8">
        <v>32</v>
      </c>
      <c r="K15" s="8">
        <v>12</v>
      </c>
      <c r="L15" s="8">
        <v>10</v>
      </c>
      <c r="M15" s="8">
        <v>4</v>
      </c>
      <c r="N15" s="8">
        <v>5</v>
      </c>
      <c r="O15" s="8">
        <v>8</v>
      </c>
      <c r="P15" s="8">
        <v>5</v>
      </c>
      <c r="Q15" s="9">
        <f t="shared" ref="Q15" si="0">SUM(J15:P15)</f>
        <v>76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1:74" x14ac:dyDescent="0.3">
      <c r="D16" s="10">
        <f>SUM(D14:D15)</f>
        <v>1122924</v>
      </c>
      <c r="E16" s="10">
        <f>SUM(E14:E15)</f>
        <v>751582</v>
      </c>
      <c r="F16" s="10"/>
    </row>
    <row r="17" spans="5:8" x14ac:dyDescent="0.3">
      <c r="E17" s="10"/>
      <c r="F17" s="10"/>
      <c r="G17" s="10"/>
      <c r="H17" s="10"/>
    </row>
  </sheetData>
  <mergeCells count="18">
    <mergeCell ref="P11:P12"/>
    <mergeCell ref="Q11:Q12"/>
    <mergeCell ref="J11:J12"/>
    <mergeCell ref="K11:K12"/>
    <mergeCell ref="L11:L12"/>
    <mergeCell ref="M11:M12"/>
    <mergeCell ref="N11:N12"/>
    <mergeCell ref="O11:O12"/>
    <mergeCell ref="A6:C6"/>
    <mergeCell ref="D8:I8"/>
    <mergeCell ref="D9:J9"/>
    <mergeCell ref="A11:A13"/>
    <mergeCell ref="B11:B13"/>
    <mergeCell ref="C11:C13"/>
    <mergeCell ref="D11:D13"/>
    <mergeCell ref="E11:E13"/>
    <mergeCell ref="F11:G12"/>
    <mergeCell ref="H11:I12"/>
  </mergeCells>
  <dataValidations count="1">
    <dataValidation type="decimal" operator="lessThanOrEqual" allowBlank="1" showInputMessage="1" showErrorMessage="1" error="max. 40" sqref="J14:P15" xr:uid="{A638F1F1-29F9-4EF5-B606-AE7FD4D2102C}">
      <formula1>40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EA582-9777-4469-BDC5-427C0FC4CCB0}">
  <dimension ref="A1:BV17"/>
  <sheetViews>
    <sheetView zoomScale="80" zoomScaleNormal="80" workbookViewId="0">
      <selection activeCell="E18" sqref="E18"/>
    </sheetView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74" ht="38.25" customHeight="1" x14ac:dyDescent="0.3">
      <c r="A1" s="1" t="s">
        <v>36</v>
      </c>
    </row>
    <row r="2" spans="1:74" ht="14.4" x14ac:dyDescent="0.3">
      <c r="A2" s="11" t="s">
        <v>37</v>
      </c>
      <c r="D2" s="4" t="s">
        <v>22</v>
      </c>
    </row>
    <row r="3" spans="1:74" ht="14.4" x14ac:dyDescent="0.3">
      <c r="A3" s="11" t="s">
        <v>33</v>
      </c>
      <c r="D3" s="2" t="s">
        <v>39</v>
      </c>
    </row>
    <row r="4" spans="1:74" ht="14.4" x14ac:dyDescent="0.3">
      <c r="A4" s="11" t="s">
        <v>34</v>
      </c>
      <c r="D4" s="2" t="s">
        <v>40</v>
      </c>
    </row>
    <row r="5" spans="1:74" ht="12.6" x14ac:dyDescent="0.3">
      <c r="A5" s="11" t="s">
        <v>35</v>
      </c>
      <c r="D5" s="2" t="s">
        <v>41</v>
      </c>
    </row>
    <row r="6" spans="1:74" ht="12.6" customHeight="1" x14ac:dyDescent="0.3">
      <c r="A6" s="35" t="s">
        <v>38</v>
      </c>
      <c r="B6" s="35"/>
      <c r="C6" s="35"/>
    </row>
    <row r="7" spans="1:74" ht="12.6" x14ac:dyDescent="0.3">
      <c r="D7" s="11" t="s">
        <v>23</v>
      </c>
    </row>
    <row r="8" spans="1:74" ht="12.6" customHeight="1" x14ac:dyDescent="0.3">
      <c r="A8" s="12" t="s">
        <v>32</v>
      </c>
      <c r="D8" s="47" t="s">
        <v>42</v>
      </c>
      <c r="E8" s="47"/>
      <c r="F8" s="47"/>
      <c r="G8" s="47"/>
      <c r="H8" s="47"/>
      <c r="I8" s="47"/>
    </row>
    <row r="9" spans="1:74" ht="12.6" customHeight="1" x14ac:dyDescent="0.3">
      <c r="D9" s="47" t="s">
        <v>43</v>
      </c>
      <c r="E9" s="47"/>
      <c r="F9" s="47"/>
      <c r="G9" s="47"/>
      <c r="H9" s="47"/>
      <c r="I9" s="47"/>
      <c r="J9" s="47"/>
    </row>
    <row r="10" spans="1:74" ht="12.6" x14ac:dyDescent="0.3">
      <c r="A10" s="4"/>
    </row>
    <row r="11" spans="1:74" ht="26.4" customHeight="1" x14ac:dyDescent="0.3">
      <c r="A11" s="36" t="s">
        <v>0</v>
      </c>
      <c r="B11" s="36" t="s">
        <v>1</v>
      </c>
      <c r="C11" s="36" t="s">
        <v>17</v>
      </c>
      <c r="D11" s="36" t="s">
        <v>13</v>
      </c>
      <c r="E11" s="41" t="s">
        <v>2</v>
      </c>
      <c r="F11" s="43" t="s">
        <v>29</v>
      </c>
      <c r="G11" s="44"/>
      <c r="H11" s="43" t="s">
        <v>30</v>
      </c>
      <c r="I11" s="44"/>
      <c r="J11" s="48" t="s">
        <v>44</v>
      </c>
      <c r="K11" s="36" t="s">
        <v>14</v>
      </c>
      <c r="L11" s="36" t="s">
        <v>16</v>
      </c>
      <c r="M11" s="36" t="s">
        <v>27</v>
      </c>
      <c r="N11" s="36" t="s">
        <v>28</v>
      </c>
      <c r="O11" s="36" t="s">
        <v>31</v>
      </c>
      <c r="P11" s="36" t="s">
        <v>3</v>
      </c>
      <c r="Q11" s="36" t="s">
        <v>4</v>
      </c>
    </row>
    <row r="12" spans="1:74" ht="59.4" customHeight="1" x14ac:dyDescent="0.3">
      <c r="A12" s="40"/>
      <c r="B12" s="40"/>
      <c r="C12" s="40"/>
      <c r="D12" s="40"/>
      <c r="E12" s="42"/>
      <c r="F12" s="45"/>
      <c r="G12" s="46"/>
      <c r="H12" s="45"/>
      <c r="I12" s="46"/>
      <c r="J12" s="37"/>
      <c r="K12" s="37"/>
      <c r="L12" s="37"/>
      <c r="M12" s="37"/>
      <c r="N12" s="37"/>
      <c r="O12" s="37"/>
      <c r="P12" s="37"/>
      <c r="Q12" s="37"/>
    </row>
    <row r="13" spans="1:74" ht="28.95" customHeight="1" x14ac:dyDescent="0.3">
      <c r="A13" s="40"/>
      <c r="B13" s="40"/>
      <c r="C13" s="40"/>
      <c r="D13" s="40"/>
      <c r="E13" s="42"/>
      <c r="F13" s="25" t="s">
        <v>24</v>
      </c>
      <c r="G13" s="24" t="s">
        <v>25</v>
      </c>
      <c r="H13" s="24" t="s">
        <v>24</v>
      </c>
      <c r="I13" s="23" t="s">
        <v>25</v>
      </c>
      <c r="J13" s="23" t="s">
        <v>26</v>
      </c>
      <c r="K13" s="23" t="s">
        <v>19</v>
      </c>
      <c r="L13" s="23" t="s">
        <v>19</v>
      </c>
      <c r="M13" s="23" t="s">
        <v>20</v>
      </c>
      <c r="N13" s="23" t="s">
        <v>21</v>
      </c>
      <c r="O13" s="23" t="s">
        <v>21</v>
      </c>
      <c r="P13" s="23" t="s">
        <v>20</v>
      </c>
      <c r="Q13" s="23"/>
    </row>
    <row r="14" spans="1:74" s="7" customFormat="1" ht="12.75" customHeight="1" x14ac:dyDescent="0.2">
      <c r="A14" s="16" t="s">
        <v>45</v>
      </c>
      <c r="B14" s="16" t="s">
        <v>49</v>
      </c>
      <c r="C14" s="16" t="s">
        <v>47</v>
      </c>
      <c r="D14" s="17">
        <v>572924</v>
      </c>
      <c r="E14" s="18">
        <v>300000</v>
      </c>
      <c r="F14" s="16" t="s">
        <v>51</v>
      </c>
      <c r="G14" s="19" t="s">
        <v>55</v>
      </c>
      <c r="H14" s="16" t="s">
        <v>53</v>
      </c>
      <c r="I14" s="27" t="s">
        <v>55</v>
      </c>
      <c r="J14" s="8">
        <v>34</v>
      </c>
      <c r="K14" s="8">
        <v>12</v>
      </c>
      <c r="L14" s="8">
        <v>11</v>
      </c>
      <c r="M14" s="8">
        <v>5</v>
      </c>
      <c r="N14" s="8">
        <v>8</v>
      </c>
      <c r="O14" s="8">
        <v>10</v>
      </c>
      <c r="P14" s="8">
        <v>2</v>
      </c>
      <c r="Q14" s="9">
        <f>SUM(J14:P14)</f>
        <v>82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1:74" s="7" customFormat="1" ht="12.75" customHeight="1" x14ac:dyDescent="0.2">
      <c r="A15" s="16" t="s">
        <v>46</v>
      </c>
      <c r="B15" s="16" t="s">
        <v>50</v>
      </c>
      <c r="C15" s="16" t="s">
        <v>48</v>
      </c>
      <c r="D15" s="18">
        <v>550000</v>
      </c>
      <c r="E15" s="18">
        <v>451582</v>
      </c>
      <c r="F15" s="16" t="s">
        <v>52</v>
      </c>
      <c r="G15" s="20" t="s">
        <v>55</v>
      </c>
      <c r="H15" s="16" t="s">
        <v>54</v>
      </c>
      <c r="I15" s="15" t="s">
        <v>55</v>
      </c>
      <c r="J15" s="8">
        <v>31</v>
      </c>
      <c r="K15" s="8">
        <v>13</v>
      </c>
      <c r="L15" s="8">
        <v>12</v>
      </c>
      <c r="M15" s="8">
        <v>4</v>
      </c>
      <c r="N15" s="8">
        <v>5</v>
      </c>
      <c r="O15" s="8">
        <v>8</v>
      </c>
      <c r="P15" s="8">
        <v>5</v>
      </c>
      <c r="Q15" s="9">
        <f t="shared" ref="Q15" si="0">SUM(J15:P15)</f>
        <v>78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1:74" x14ac:dyDescent="0.3">
      <c r="D16" s="10">
        <f>SUM(D14:D15)</f>
        <v>1122924</v>
      </c>
      <c r="E16" s="10">
        <f>SUM(E14:E15)</f>
        <v>751582</v>
      </c>
      <c r="F16" s="10"/>
    </row>
    <row r="17" spans="5:8" x14ac:dyDescent="0.3">
      <c r="E17" s="10"/>
      <c r="F17" s="10"/>
      <c r="G17" s="10"/>
      <c r="H17" s="10"/>
    </row>
  </sheetData>
  <mergeCells count="18">
    <mergeCell ref="P11:P12"/>
    <mergeCell ref="Q11:Q12"/>
    <mergeCell ref="J11:J12"/>
    <mergeCell ref="K11:K12"/>
    <mergeCell ref="L11:L12"/>
    <mergeCell ref="M11:M12"/>
    <mergeCell ref="N11:N12"/>
    <mergeCell ref="O11:O12"/>
    <mergeCell ref="A6:C6"/>
    <mergeCell ref="D8:I8"/>
    <mergeCell ref="D9:J9"/>
    <mergeCell ref="A11:A13"/>
    <mergeCell ref="B11:B13"/>
    <mergeCell ref="C11:C13"/>
    <mergeCell ref="D11:D13"/>
    <mergeCell ref="E11:E13"/>
    <mergeCell ref="F11:G12"/>
    <mergeCell ref="H11:I12"/>
  </mergeCells>
  <dataValidations count="1">
    <dataValidation type="decimal" operator="lessThanOrEqual" allowBlank="1" showInputMessage="1" showErrorMessage="1" error="max. 40" sqref="J14:P15" xr:uid="{A7C6A967-2415-479C-8511-75EF2890F4B2}">
      <formula1>40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13E7B-B9EA-4B40-A233-12271DDABD79}">
  <dimension ref="A1:BV17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74" ht="38.25" customHeight="1" x14ac:dyDescent="0.3">
      <c r="A1" s="1" t="s">
        <v>36</v>
      </c>
    </row>
    <row r="2" spans="1:74" ht="14.4" x14ac:dyDescent="0.3">
      <c r="A2" s="11" t="s">
        <v>37</v>
      </c>
      <c r="D2" s="4" t="s">
        <v>22</v>
      </c>
    </row>
    <row r="3" spans="1:74" ht="14.4" x14ac:dyDescent="0.3">
      <c r="A3" s="11" t="s">
        <v>33</v>
      </c>
      <c r="D3" s="2" t="s">
        <v>39</v>
      </c>
    </row>
    <row r="4" spans="1:74" ht="14.4" x14ac:dyDescent="0.3">
      <c r="A4" s="11" t="s">
        <v>34</v>
      </c>
      <c r="D4" s="2" t="s">
        <v>40</v>
      </c>
    </row>
    <row r="5" spans="1:74" ht="12.6" x14ac:dyDescent="0.3">
      <c r="A5" s="11" t="s">
        <v>35</v>
      </c>
      <c r="D5" s="2" t="s">
        <v>41</v>
      </c>
    </row>
    <row r="6" spans="1:74" ht="12.6" customHeight="1" x14ac:dyDescent="0.3">
      <c r="A6" s="35" t="s">
        <v>38</v>
      </c>
      <c r="B6" s="35"/>
      <c r="C6" s="35"/>
    </row>
    <row r="7" spans="1:74" ht="12.6" x14ac:dyDescent="0.3">
      <c r="D7" s="11" t="s">
        <v>23</v>
      </c>
    </row>
    <row r="8" spans="1:74" ht="12.6" customHeight="1" x14ac:dyDescent="0.3">
      <c r="A8" s="12" t="s">
        <v>32</v>
      </c>
      <c r="D8" s="47" t="s">
        <v>42</v>
      </c>
      <c r="E8" s="47"/>
      <c r="F8" s="47"/>
      <c r="G8" s="47"/>
      <c r="H8" s="47"/>
      <c r="I8" s="47"/>
    </row>
    <row r="9" spans="1:74" ht="12.6" customHeight="1" x14ac:dyDescent="0.3">
      <c r="D9" s="47" t="s">
        <v>43</v>
      </c>
      <c r="E9" s="47"/>
      <c r="F9" s="47"/>
      <c r="G9" s="47"/>
      <c r="H9" s="47"/>
      <c r="I9" s="47"/>
      <c r="J9" s="47"/>
    </row>
    <row r="10" spans="1:74" ht="12.6" x14ac:dyDescent="0.3">
      <c r="A10" s="4"/>
    </row>
    <row r="11" spans="1:74" ht="26.4" customHeight="1" x14ac:dyDescent="0.3">
      <c r="A11" s="36" t="s">
        <v>0</v>
      </c>
      <c r="B11" s="36" t="s">
        <v>1</v>
      </c>
      <c r="C11" s="36" t="s">
        <v>17</v>
      </c>
      <c r="D11" s="36" t="s">
        <v>13</v>
      </c>
      <c r="E11" s="41" t="s">
        <v>2</v>
      </c>
      <c r="F11" s="43" t="s">
        <v>29</v>
      </c>
      <c r="G11" s="44"/>
      <c r="H11" s="43" t="s">
        <v>30</v>
      </c>
      <c r="I11" s="44"/>
      <c r="J11" s="48" t="s">
        <v>44</v>
      </c>
      <c r="K11" s="36" t="s">
        <v>14</v>
      </c>
      <c r="L11" s="36" t="s">
        <v>16</v>
      </c>
      <c r="M11" s="36" t="s">
        <v>27</v>
      </c>
      <c r="N11" s="36" t="s">
        <v>28</v>
      </c>
      <c r="O11" s="36" t="s">
        <v>31</v>
      </c>
      <c r="P11" s="36" t="s">
        <v>3</v>
      </c>
      <c r="Q11" s="36" t="s">
        <v>4</v>
      </c>
    </row>
    <row r="12" spans="1:74" ht="59.4" customHeight="1" x14ac:dyDescent="0.3">
      <c r="A12" s="40"/>
      <c r="B12" s="40"/>
      <c r="C12" s="40"/>
      <c r="D12" s="40"/>
      <c r="E12" s="42"/>
      <c r="F12" s="45"/>
      <c r="G12" s="46"/>
      <c r="H12" s="45"/>
      <c r="I12" s="46"/>
      <c r="J12" s="37"/>
      <c r="K12" s="37"/>
      <c r="L12" s="37"/>
      <c r="M12" s="37"/>
      <c r="N12" s="37"/>
      <c r="O12" s="37"/>
      <c r="P12" s="37"/>
      <c r="Q12" s="37"/>
    </row>
    <row r="13" spans="1:74" ht="28.95" customHeight="1" x14ac:dyDescent="0.3">
      <c r="A13" s="40"/>
      <c r="B13" s="40"/>
      <c r="C13" s="40"/>
      <c r="D13" s="40"/>
      <c r="E13" s="42"/>
      <c r="F13" s="25" t="s">
        <v>24</v>
      </c>
      <c r="G13" s="24" t="s">
        <v>25</v>
      </c>
      <c r="H13" s="24" t="s">
        <v>24</v>
      </c>
      <c r="I13" s="23" t="s">
        <v>25</v>
      </c>
      <c r="J13" s="23" t="s">
        <v>26</v>
      </c>
      <c r="K13" s="23" t="s">
        <v>19</v>
      </c>
      <c r="L13" s="23" t="s">
        <v>19</v>
      </c>
      <c r="M13" s="23" t="s">
        <v>20</v>
      </c>
      <c r="N13" s="23" t="s">
        <v>21</v>
      </c>
      <c r="O13" s="23" t="s">
        <v>21</v>
      </c>
      <c r="P13" s="23" t="s">
        <v>20</v>
      </c>
      <c r="Q13" s="23"/>
    </row>
    <row r="14" spans="1:74" s="7" customFormat="1" ht="12.75" customHeight="1" x14ac:dyDescent="0.2">
      <c r="A14" s="16" t="s">
        <v>45</v>
      </c>
      <c r="B14" s="16" t="s">
        <v>49</v>
      </c>
      <c r="C14" s="16" t="s">
        <v>47</v>
      </c>
      <c r="D14" s="17">
        <v>572924</v>
      </c>
      <c r="E14" s="18">
        <v>300000</v>
      </c>
      <c r="F14" s="16" t="s">
        <v>51</v>
      </c>
      <c r="G14" s="19" t="s">
        <v>55</v>
      </c>
      <c r="H14" s="16" t="s">
        <v>53</v>
      </c>
      <c r="I14" s="27" t="s">
        <v>55</v>
      </c>
      <c r="J14" s="8">
        <v>30</v>
      </c>
      <c r="K14" s="8">
        <v>11</v>
      </c>
      <c r="L14" s="8">
        <v>12</v>
      </c>
      <c r="M14" s="8">
        <v>5</v>
      </c>
      <c r="N14" s="8">
        <v>8</v>
      </c>
      <c r="O14" s="8">
        <v>8</v>
      </c>
      <c r="P14" s="8">
        <v>3</v>
      </c>
      <c r="Q14" s="9">
        <f>SUM(J14:P14)</f>
        <v>77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1:74" s="7" customFormat="1" ht="12.75" customHeight="1" x14ac:dyDescent="0.2">
      <c r="A15" s="16" t="s">
        <v>46</v>
      </c>
      <c r="B15" s="16" t="s">
        <v>50</v>
      </c>
      <c r="C15" s="16" t="s">
        <v>48</v>
      </c>
      <c r="D15" s="18">
        <v>550000</v>
      </c>
      <c r="E15" s="18">
        <v>451582</v>
      </c>
      <c r="F15" s="16" t="s">
        <v>52</v>
      </c>
      <c r="G15" s="20" t="s">
        <v>55</v>
      </c>
      <c r="H15" s="16" t="s">
        <v>54</v>
      </c>
      <c r="I15" s="15" t="s">
        <v>55</v>
      </c>
      <c r="J15" s="8">
        <v>28</v>
      </c>
      <c r="K15" s="8">
        <v>11</v>
      </c>
      <c r="L15" s="8">
        <v>12</v>
      </c>
      <c r="M15" s="8">
        <v>4</v>
      </c>
      <c r="N15" s="8">
        <v>8</v>
      </c>
      <c r="O15" s="8">
        <v>8</v>
      </c>
      <c r="P15" s="8">
        <v>5</v>
      </c>
      <c r="Q15" s="9">
        <f t="shared" ref="Q15" si="0">SUM(J15:P15)</f>
        <v>76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1:74" x14ac:dyDescent="0.3">
      <c r="D16" s="10">
        <f>SUM(D14:D15)</f>
        <v>1122924</v>
      </c>
      <c r="E16" s="10">
        <f>SUM(E14:E15)</f>
        <v>751582</v>
      </c>
      <c r="F16" s="10"/>
    </row>
    <row r="17" spans="5:8" x14ac:dyDescent="0.3">
      <c r="E17" s="10"/>
      <c r="F17" s="10"/>
      <c r="G17" s="10"/>
      <c r="H17" s="10"/>
    </row>
  </sheetData>
  <mergeCells count="18">
    <mergeCell ref="P11:P12"/>
    <mergeCell ref="Q11:Q12"/>
    <mergeCell ref="J11:J12"/>
    <mergeCell ref="K11:K12"/>
    <mergeCell ref="L11:L12"/>
    <mergeCell ref="M11:M12"/>
    <mergeCell ref="N11:N12"/>
    <mergeCell ref="O11:O12"/>
    <mergeCell ref="A6:C6"/>
    <mergeCell ref="D8:I8"/>
    <mergeCell ref="D9:J9"/>
    <mergeCell ref="A11:A13"/>
    <mergeCell ref="B11:B13"/>
    <mergeCell ref="C11:C13"/>
    <mergeCell ref="D11:D13"/>
    <mergeCell ref="E11:E13"/>
    <mergeCell ref="F11:G12"/>
    <mergeCell ref="H11:I12"/>
  </mergeCells>
  <dataValidations count="1">
    <dataValidation type="decimal" operator="lessThanOrEqual" allowBlank="1" showInputMessage="1" showErrorMessage="1" error="max. 40" sqref="J14:P15" xr:uid="{02DF5F3C-830F-4063-9584-E68DEEDBF83F}">
      <formula1>40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2811E-8F54-45EF-9A5A-548EA52C1158}">
  <dimension ref="A1:BV17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74" ht="38.25" customHeight="1" x14ac:dyDescent="0.3">
      <c r="A1" s="1" t="s">
        <v>36</v>
      </c>
    </row>
    <row r="2" spans="1:74" ht="14.4" x14ac:dyDescent="0.3">
      <c r="A2" s="11" t="s">
        <v>37</v>
      </c>
      <c r="D2" s="4" t="s">
        <v>22</v>
      </c>
    </row>
    <row r="3" spans="1:74" ht="14.4" x14ac:dyDescent="0.3">
      <c r="A3" s="11" t="s">
        <v>33</v>
      </c>
      <c r="D3" s="2" t="s">
        <v>39</v>
      </c>
    </row>
    <row r="4" spans="1:74" ht="14.4" x14ac:dyDescent="0.3">
      <c r="A4" s="11" t="s">
        <v>34</v>
      </c>
      <c r="D4" s="2" t="s">
        <v>40</v>
      </c>
    </row>
    <row r="5" spans="1:74" ht="12.6" x14ac:dyDescent="0.3">
      <c r="A5" s="11" t="s">
        <v>35</v>
      </c>
      <c r="D5" s="2" t="s">
        <v>41</v>
      </c>
    </row>
    <row r="6" spans="1:74" ht="12.6" customHeight="1" x14ac:dyDescent="0.3">
      <c r="A6" s="35" t="s">
        <v>38</v>
      </c>
      <c r="B6" s="35"/>
      <c r="C6" s="35"/>
    </row>
    <row r="7" spans="1:74" ht="12.6" x14ac:dyDescent="0.3">
      <c r="D7" s="11" t="s">
        <v>23</v>
      </c>
    </row>
    <row r="8" spans="1:74" ht="12.6" customHeight="1" x14ac:dyDescent="0.3">
      <c r="A8" s="12" t="s">
        <v>32</v>
      </c>
      <c r="D8" s="47" t="s">
        <v>42</v>
      </c>
      <c r="E8" s="47"/>
      <c r="F8" s="47"/>
      <c r="G8" s="47"/>
      <c r="H8" s="47"/>
      <c r="I8" s="47"/>
    </row>
    <row r="9" spans="1:74" ht="12.6" customHeight="1" x14ac:dyDescent="0.3">
      <c r="D9" s="47" t="s">
        <v>43</v>
      </c>
      <c r="E9" s="47"/>
      <c r="F9" s="47"/>
      <c r="G9" s="47"/>
      <c r="H9" s="47"/>
      <c r="I9" s="47"/>
      <c r="J9" s="47"/>
    </row>
    <row r="10" spans="1:74" ht="12.6" x14ac:dyDescent="0.3">
      <c r="A10" s="4"/>
    </row>
    <row r="11" spans="1:74" ht="26.4" customHeight="1" x14ac:dyDescent="0.3">
      <c r="A11" s="36" t="s">
        <v>0</v>
      </c>
      <c r="B11" s="36" t="s">
        <v>1</v>
      </c>
      <c r="C11" s="36" t="s">
        <v>17</v>
      </c>
      <c r="D11" s="36" t="s">
        <v>13</v>
      </c>
      <c r="E11" s="41" t="s">
        <v>2</v>
      </c>
      <c r="F11" s="43" t="s">
        <v>29</v>
      </c>
      <c r="G11" s="44"/>
      <c r="H11" s="43" t="s">
        <v>30</v>
      </c>
      <c r="I11" s="44"/>
      <c r="J11" s="48" t="s">
        <v>44</v>
      </c>
      <c r="K11" s="36" t="s">
        <v>14</v>
      </c>
      <c r="L11" s="36" t="s">
        <v>16</v>
      </c>
      <c r="M11" s="36" t="s">
        <v>27</v>
      </c>
      <c r="N11" s="36" t="s">
        <v>28</v>
      </c>
      <c r="O11" s="36" t="s">
        <v>31</v>
      </c>
      <c r="P11" s="36" t="s">
        <v>3</v>
      </c>
      <c r="Q11" s="36" t="s">
        <v>4</v>
      </c>
    </row>
    <row r="12" spans="1:74" ht="59.4" customHeight="1" x14ac:dyDescent="0.3">
      <c r="A12" s="40"/>
      <c r="B12" s="40"/>
      <c r="C12" s="40"/>
      <c r="D12" s="40"/>
      <c r="E12" s="42"/>
      <c r="F12" s="45"/>
      <c r="G12" s="46"/>
      <c r="H12" s="45"/>
      <c r="I12" s="46"/>
      <c r="J12" s="37"/>
      <c r="K12" s="37"/>
      <c r="L12" s="37"/>
      <c r="M12" s="37"/>
      <c r="N12" s="37"/>
      <c r="O12" s="37"/>
      <c r="P12" s="37"/>
      <c r="Q12" s="37"/>
    </row>
    <row r="13" spans="1:74" ht="28.95" customHeight="1" x14ac:dyDescent="0.3">
      <c r="A13" s="40"/>
      <c r="B13" s="40"/>
      <c r="C13" s="40"/>
      <c r="D13" s="40"/>
      <c r="E13" s="42"/>
      <c r="F13" s="25" t="s">
        <v>24</v>
      </c>
      <c r="G13" s="24" t="s">
        <v>25</v>
      </c>
      <c r="H13" s="24" t="s">
        <v>24</v>
      </c>
      <c r="I13" s="23" t="s">
        <v>25</v>
      </c>
      <c r="J13" s="23" t="s">
        <v>26</v>
      </c>
      <c r="K13" s="23" t="s">
        <v>19</v>
      </c>
      <c r="L13" s="23" t="s">
        <v>19</v>
      </c>
      <c r="M13" s="23" t="s">
        <v>20</v>
      </c>
      <c r="N13" s="23" t="s">
        <v>21</v>
      </c>
      <c r="O13" s="23" t="s">
        <v>21</v>
      </c>
      <c r="P13" s="23" t="s">
        <v>20</v>
      </c>
      <c r="Q13" s="23"/>
    </row>
    <row r="14" spans="1:74" s="7" customFormat="1" ht="12.75" customHeight="1" x14ac:dyDescent="0.2">
      <c r="A14" s="16" t="s">
        <v>45</v>
      </c>
      <c r="B14" s="16" t="s">
        <v>49</v>
      </c>
      <c r="C14" s="16" t="s">
        <v>47</v>
      </c>
      <c r="D14" s="17">
        <v>572924</v>
      </c>
      <c r="E14" s="18">
        <v>300000</v>
      </c>
      <c r="F14" s="16" t="s">
        <v>51</v>
      </c>
      <c r="G14" s="19" t="s">
        <v>55</v>
      </c>
      <c r="H14" s="16" t="s">
        <v>53</v>
      </c>
      <c r="I14" s="27" t="s">
        <v>55</v>
      </c>
      <c r="J14" s="8">
        <v>30</v>
      </c>
      <c r="K14" s="8">
        <v>12</v>
      </c>
      <c r="L14" s="8">
        <v>12</v>
      </c>
      <c r="M14" s="8">
        <v>5</v>
      </c>
      <c r="N14" s="8">
        <v>8</v>
      </c>
      <c r="O14" s="8">
        <v>10</v>
      </c>
      <c r="P14" s="8">
        <v>2</v>
      </c>
      <c r="Q14" s="9">
        <f>SUM(J14:P14)</f>
        <v>79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1:74" s="7" customFormat="1" ht="12.75" customHeight="1" x14ac:dyDescent="0.2">
      <c r="A15" s="16" t="s">
        <v>46</v>
      </c>
      <c r="B15" s="16" t="s">
        <v>50</v>
      </c>
      <c r="C15" s="16" t="s">
        <v>48</v>
      </c>
      <c r="D15" s="18">
        <v>550000</v>
      </c>
      <c r="E15" s="18">
        <v>451582</v>
      </c>
      <c r="F15" s="16" t="s">
        <v>52</v>
      </c>
      <c r="G15" s="20" t="s">
        <v>55</v>
      </c>
      <c r="H15" s="16" t="s">
        <v>54</v>
      </c>
      <c r="I15" s="15" t="s">
        <v>55</v>
      </c>
      <c r="J15" s="8">
        <v>30</v>
      </c>
      <c r="K15" s="8">
        <v>13</v>
      </c>
      <c r="L15" s="8">
        <v>11</v>
      </c>
      <c r="M15" s="8">
        <v>4</v>
      </c>
      <c r="N15" s="8">
        <v>4</v>
      </c>
      <c r="O15" s="8">
        <v>8</v>
      </c>
      <c r="P15" s="8">
        <v>5</v>
      </c>
      <c r="Q15" s="9">
        <f t="shared" ref="Q15" si="0">SUM(J15:P15)</f>
        <v>75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1:74" x14ac:dyDescent="0.3">
      <c r="D16" s="10">
        <f>SUM(D14:D15)</f>
        <v>1122924</v>
      </c>
      <c r="E16" s="10">
        <f>SUM(E14:E15)</f>
        <v>751582</v>
      </c>
      <c r="F16" s="10"/>
    </row>
    <row r="17" spans="5:8" x14ac:dyDescent="0.3">
      <c r="E17" s="10"/>
      <c r="F17" s="10"/>
      <c r="G17" s="10"/>
      <c r="H17" s="10"/>
    </row>
  </sheetData>
  <mergeCells count="18">
    <mergeCell ref="P11:P12"/>
    <mergeCell ref="Q11:Q12"/>
    <mergeCell ref="J11:J12"/>
    <mergeCell ref="K11:K12"/>
    <mergeCell ref="L11:L12"/>
    <mergeCell ref="M11:M12"/>
    <mergeCell ref="N11:N12"/>
    <mergeCell ref="O11:O12"/>
    <mergeCell ref="A6:C6"/>
    <mergeCell ref="D8:I8"/>
    <mergeCell ref="D9:J9"/>
    <mergeCell ref="A11:A13"/>
    <mergeCell ref="B11:B13"/>
    <mergeCell ref="C11:C13"/>
    <mergeCell ref="D11:D13"/>
    <mergeCell ref="E11:E13"/>
    <mergeCell ref="F11:G12"/>
    <mergeCell ref="H11:I12"/>
  </mergeCells>
  <dataValidations count="1">
    <dataValidation type="decimal" operator="lessThanOrEqual" allowBlank="1" showInputMessage="1" showErrorMessage="1" error="max. 40" sqref="J14:P15" xr:uid="{3421020E-CDE9-42F6-97AD-78C866174E8B}">
      <formula1>40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6A88A-0DF8-41C6-8B73-6C5EB511BEFE}">
  <dimension ref="A1:BV17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74" ht="38.25" customHeight="1" x14ac:dyDescent="0.3">
      <c r="A1" s="1" t="s">
        <v>36</v>
      </c>
    </row>
    <row r="2" spans="1:74" ht="14.4" x14ac:dyDescent="0.3">
      <c r="A2" s="11" t="s">
        <v>37</v>
      </c>
      <c r="D2" s="4" t="s">
        <v>22</v>
      </c>
    </row>
    <row r="3" spans="1:74" ht="14.4" x14ac:dyDescent="0.3">
      <c r="A3" s="11" t="s">
        <v>33</v>
      </c>
      <c r="D3" s="2" t="s">
        <v>39</v>
      </c>
    </row>
    <row r="4" spans="1:74" ht="14.4" x14ac:dyDescent="0.3">
      <c r="A4" s="11" t="s">
        <v>34</v>
      </c>
      <c r="D4" s="2" t="s">
        <v>40</v>
      </c>
    </row>
    <row r="5" spans="1:74" ht="12.6" x14ac:dyDescent="0.3">
      <c r="A5" s="11" t="s">
        <v>35</v>
      </c>
      <c r="D5" s="2" t="s">
        <v>41</v>
      </c>
    </row>
    <row r="6" spans="1:74" ht="12.6" customHeight="1" x14ac:dyDescent="0.3">
      <c r="A6" s="35" t="s">
        <v>38</v>
      </c>
      <c r="B6" s="35"/>
      <c r="C6" s="35"/>
    </row>
    <row r="7" spans="1:74" ht="12.6" x14ac:dyDescent="0.3">
      <c r="D7" s="11" t="s">
        <v>23</v>
      </c>
    </row>
    <row r="8" spans="1:74" ht="12.6" customHeight="1" x14ac:dyDescent="0.3">
      <c r="A8" s="12" t="s">
        <v>32</v>
      </c>
      <c r="D8" s="47" t="s">
        <v>42</v>
      </c>
      <c r="E8" s="47"/>
      <c r="F8" s="47"/>
      <c r="G8" s="47"/>
      <c r="H8" s="47"/>
      <c r="I8" s="47"/>
    </row>
    <row r="9" spans="1:74" ht="12.6" customHeight="1" x14ac:dyDescent="0.3">
      <c r="D9" s="47" t="s">
        <v>43</v>
      </c>
      <c r="E9" s="47"/>
      <c r="F9" s="47"/>
      <c r="G9" s="47"/>
      <c r="H9" s="47"/>
      <c r="I9" s="47"/>
      <c r="J9" s="47"/>
    </row>
    <row r="10" spans="1:74" ht="12.6" x14ac:dyDescent="0.3">
      <c r="A10" s="4"/>
    </row>
    <row r="11" spans="1:74" ht="26.4" customHeight="1" x14ac:dyDescent="0.3">
      <c r="A11" s="36" t="s">
        <v>0</v>
      </c>
      <c r="B11" s="36" t="s">
        <v>1</v>
      </c>
      <c r="C11" s="36" t="s">
        <v>17</v>
      </c>
      <c r="D11" s="36" t="s">
        <v>13</v>
      </c>
      <c r="E11" s="41" t="s">
        <v>2</v>
      </c>
      <c r="F11" s="43" t="s">
        <v>29</v>
      </c>
      <c r="G11" s="44"/>
      <c r="H11" s="43" t="s">
        <v>30</v>
      </c>
      <c r="I11" s="44"/>
      <c r="J11" s="48" t="s">
        <v>44</v>
      </c>
      <c r="K11" s="36" t="s">
        <v>14</v>
      </c>
      <c r="L11" s="36" t="s">
        <v>16</v>
      </c>
      <c r="M11" s="36" t="s">
        <v>27</v>
      </c>
      <c r="N11" s="36" t="s">
        <v>28</v>
      </c>
      <c r="O11" s="36" t="s">
        <v>31</v>
      </c>
      <c r="P11" s="36" t="s">
        <v>3</v>
      </c>
      <c r="Q11" s="36" t="s">
        <v>4</v>
      </c>
    </row>
    <row r="12" spans="1:74" ht="59.4" customHeight="1" x14ac:dyDescent="0.3">
      <c r="A12" s="40"/>
      <c r="B12" s="40"/>
      <c r="C12" s="40"/>
      <c r="D12" s="40"/>
      <c r="E12" s="42"/>
      <c r="F12" s="45"/>
      <c r="G12" s="46"/>
      <c r="H12" s="45"/>
      <c r="I12" s="46"/>
      <c r="J12" s="37"/>
      <c r="K12" s="37"/>
      <c r="L12" s="37"/>
      <c r="M12" s="37"/>
      <c r="N12" s="37"/>
      <c r="O12" s="37"/>
      <c r="P12" s="37"/>
      <c r="Q12" s="37"/>
    </row>
    <row r="13" spans="1:74" ht="28.95" customHeight="1" x14ac:dyDescent="0.3">
      <c r="A13" s="40"/>
      <c r="B13" s="40"/>
      <c r="C13" s="40"/>
      <c r="D13" s="40"/>
      <c r="E13" s="42"/>
      <c r="F13" s="25" t="s">
        <v>24</v>
      </c>
      <c r="G13" s="24" t="s">
        <v>25</v>
      </c>
      <c r="H13" s="24" t="s">
        <v>24</v>
      </c>
      <c r="I13" s="23" t="s">
        <v>25</v>
      </c>
      <c r="J13" s="23" t="s">
        <v>26</v>
      </c>
      <c r="K13" s="23" t="s">
        <v>19</v>
      </c>
      <c r="L13" s="23" t="s">
        <v>19</v>
      </c>
      <c r="M13" s="23" t="s">
        <v>20</v>
      </c>
      <c r="N13" s="23" t="s">
        <v>21</v>
      </c>
      <c r="O13" s="23" t="s">
        <v>21</v>
      </c>
      <c r="P13" s="23" t="s">
        <v>20</v>
      </c>
      <c r="Q13" s="23"/>
    </row>
    <row r="14" spans="1:74" s="7" customFormat="1" ht="12.75" customHeight="1" x14ac:dyDescent="0.2">
      <c r="A14" s="16" t="s">
        <v>45</v>
      </c>
      <c r="B14" s="16" t="s">
        <v>49</v>
      </c>
      <c r="C14" s="16" t="s">
        <v>47</v>
      </c>
      <c r="D14" s="17">
        <v>572924</v>
      </c>
      <c r="E14" s="18">
        <v>300000</v>
      </c>
      <c r="F14" s="16" t="s">
        <v>51</v>
      </c>
      <c r="G14" s="19" t="s">
        <v>55</v>
      </c>
      <c r="H14" s="16" t="s">
        <v>53</v>
      </c>
      <c r="I14" s="27" t="s">
        <v>55</v>
      </c>
      <c r="J14" s="8">
        <v>35</v>
      </c>
      <c r="K14" s="8">
        <v>11</v>
      </c>
      <c r="L14" s="8">
        <v>11</v>
      </c>
      <c r="M14" s="8">
        <v>4</v>
      </c>
      <c r="N14" s="8">
        <v>7</v>
      </c>
      <c r="O14" s="8">
        <v>8</v>
      </c>
      <c r="P14" s="8">
        <v>5</v>
      </c>
      <c r="Q14" s="9">
        <f>SUM(J14:P14)</f>
        <v>81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1:74" s="7" customFormat="1" ht="12.75" customHeight="1" x14ac:dyDescent="0.2">
      <c r="A15" s="16" t="s">
        <v>46</v>
      </c>
      <c r="B15" s="16" t="s">
        <v>50</v>
      </c>
      <c r="C15" s="16" t="s">
        <v>48</v>
      </c>
      <c r="D15" s="18">
        <v>550000</v>
      </c>
      <c r="E15" s="18">
        <v>451582</v>
      </c>
      <c r="F15" s="16" t="s">
        <v>52</v>
      </c>
      <c r="G15" s="20" t="s">
        <v>55</v>
      </c>
      <c r="H15" s="16" t="s">
        <v>54</v>
      </c>
      <c r="I15" s="15" t="s">
        <v>55</v>
      </c>
      <c r="J15" s="8">
        <v>35</v>
      </c>
      <c r="K15" s="8">
        <v>12</v>
      </c>
      <c r="L15" s="8">
        <v>12</v>
      </c>
      <c r="M15" s="8">
        <v>3</v>
      </c>
      <c r="N15" s="8">
        <v>5</v>
      </c>
      <c r="O15" s="8">
        <v>4</v>
      </c>
      <c r="P15" s="8">
        <v>5</v>
      </c>
      <c r="Q15" s="9">
        <f t="shared" ref="Q15" si="0">SUM(J15:P15)</f>
        <v>76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1:74" x14ac:dyDescent="0.3">
      <c r="D16" s="10">
        <f>SUM(D14:D15)</f>
        <v>1122924</v>
      </c>
      <c r="E16" s="10">
        <f>SUM(E14:E15)</f>
        <v>751582</v>
      </c>
      <c r="F16" s="10"/>
    </row>
    <row r="17" spans="5:8" x14ac:dyDescent="0.3">
      <c r="E17" s="10"/>
      <c r="F17" s="10"/>
      <c r="G17" s="10"/>
      <c r="H17" s="10"/>
    </row>
  </sheetData>
  <mergeCells count="18">
    <mergeCell ref="P11:P12"/>
    <mergeCell ref="Q11:Q12"/>
    <mergeCell ref="J11:J12"/>
    <mergeCell ref="K11:K12"/>
    <mergeCell ref="L11:L12"/>
    <mergeCell ref="M11:M12"/>
    <mergeCell ref="N11:N12"/>
    <mergeCell ref="O11:O12"/>
    <mergeCell ref="A6:C6"/>
    <mergeCell ref="D8:I8"/>
    <mergeCell ref="D9:J9"/>
    <mergeCell ref="A11:A13"/>
    <mergeCell ref="B11:B13"/>
    <mergeCell ref="C11:C13"/>
    <mergeCell ref="D11:D13"/>
    <mergeCell ref="E11:E13"/>
    <mergeCell ref="F11:G12"/>
    <mergeCell ref="H11:I12"/>
  </mergeCells>
  <dataValidations count="1">
    <dataValidation type="decimal" operator="lessThanOrEqual" allowBlank="1" showInputMessage="1" showErrorMessage="1" error="max. 40" sqref="J14:P15" xr:uid="{14B1CDA6-9E0E-46B8-B516-7FE2EDC41057}">
      <formula1>40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neperiodicke publikace</vt:lpstr>
      <vt:lpstr>HB</vt:lpstr>
      <vt:lpstr>JarK</vt:lpstr>
      <vt:lpstr>LD</vt:lpstr>
      <vt:lpstr>PV</vt:lpstr>
      <vt:lpstr>ZK</vt:lpstr>
      <vt:lpstr>'neperiodicke publikace'!Oblast_tisku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2018-07-10T14:27:05Z</dcterms:modified>
</cp:coreProperties>
</file>